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A39E8621-9F00-4CE8-98B5-F23C2217F191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Polož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1" i="1"/>
  <c r="G38" i="1"/>
  <c r="J38" i="1" s="1"/>
  <c r="L38" i="1" s="1"/>
  <c r="G27" i="1"/>
  <c r="J27" i="1" s="1"/>
  <c r="L27" i="1" s="1"/>
  <c r="G47" i="1"/>
  <c r="J47" i="1" s="1"/>
  <c r="L47" i="1" s="1"/>
  <c r="D35" i="1"/>
  <c r="G23" i="1"/>
  <c r="J23" i="1" s="1"/>
  <c r="L23" i="1" s="1"/>
  <c r="D46" i="1"/>
  <c r="D37" i="1"/>
  <c r="D33" i="1"/>
  <c r="G22" i="1"/>
  <c r="J22" i="1" s="1"/>
  <c r="L22" i="1" s="1"/>
  <c r="G24" i="1"/>
  <c r="J24" i="1" s="1"/>
  <c r="L24" i="1" s="1"/>
  <c r="G26" i="1"/>
  <c r="J26" i="1" s="1"/>
  <c r="L26" i="1" s="1"/>
  <c r="D25" i="1"/>
  <c r="D36" i="1" s="1"/>
  <c r="G25" i="1" l="1"/>
  <c r="J25" i="1" s="1"/>
  <c r="L25" i="1" s="1"/>
  <c r="H41" i="1"/>
  <c r="K41" i="1" s="1"/>
  <c r="L41" i="1" s="1"/>
  <c r="G37" i="1"/>
  <c r="J37" i="1" s="1"/>
  <c r="L37" i="1" s="1"/>
  <c r="G21" i="1"/>
  <c r="J21" i="1" s="1"/>
  <c r="L21" i="1" s="1"/>
  <c r="G20" i="1"/>
  <c r="G19" i="1"/>
  <c r="H28" i="1"/>
  <c r="J20" i="1" l="1"/>
  <c r="L20" i="1" s="1"/>
  <c r="J19" i="1"/>
  <c r="L19" i="1" s="1"/>
  <c r="K28" i="1"/>
  <c r="G36" i="1"/>
  <c r="J36" i="1" s="1"/>
  <c r="L36" i="1" s="1"/>
  <c r="G35" i="1"/>
  <c r="J35" i="1" s="1"/>
  <c r="L35" i="1" s="1"/>
  <c r="G34" i="1"/>
  <c r="J34" i="1" s="1"/>
  <c r="L34" i="1" s="1"/>
  <c r="G33" i="1"/>
  <c r="J33" i="1" s="1"/>
  <c r="L33" i="1" s="1"/>
  <c r="L28" i="1" l="1"/>
  <c r="G7" i="1"/>
  <c r="J7" i="1" s="1"/>
  <c r="L7" i="1" s="1"/>
  <c r="G8" i="1"/>
  <c r="J8" i="1" s="1"/>
  <c r="L8" i="1" s="1"/>
  <c r="G9" i="1"/>
  <c r="J9" i="1" s="1"/>
  <c r="L9" i="1" s="1"/>
  <c r="G10" i="1"/>
  <c r="J10" i="1" s="1"/>
  <c r="L10" i="1" s="1"/>
  <c r="J11" i="1"/>
  <c r="L11" i="1" s="1"/>
  <c r="G12" i="1"/>
  <c r="J12" i="1" s="1"/>
  <c r="L12" i="1" s="1"/>
  <c r="J13" i="1"/>
  <c r="L13" i="1" s="1"/>
  <c r="G14" i="1"/>
  <c r="J14" i="1" s="1"/>
  <c r="L14" i="1" s="1"/>
  <c r="G15" i="1"/>
  <c r="G16" i="1"/>
  <c r="J16" i="1" s="1"/>
  <c r="L16" i="1" s="1"/>
  <c r="G17" i="1"/>
  <c r="J17" i="1" s="1"/>
  <c r="L17" i="1" s="1"/>
  <c r="G18" i="1"/>
  <c r="G6" i="1"/>
  <c r="J6" i="1" s="1"/>
  <c r="L6" i="1" s="1"/>
  <c r="H39" i="1"/>
  <c r="J15" i="1" l="1"/>
  <c r="L15" i="1" s="1"/>
  <c r="J18" i="1"/>
  <c r="L18" i="1" s="1"/>
  <c r="K39" i="1"/>
  <c r="H42" i="1"/>
  <c r="K42" i="1" s="1"/>
  <c r="L42" i="1" s="1"/>
  <c r="H40" i="1"/>
  <c r="H50" i="1" l="1"/>
  <c r="F55" i="1" s="1"/>
  <c r="L39" i="1"/>
  <c r="K40" i="1"/>
  <c r="K50" i="1" s="1"/>
  <c r="C57" i="1"/>
  <c r="G48" i="1"/>
  <c r="J48" i="1" s="1"/>
  <c r="L48" i="1" s="1"/>
  <c r="G46" i="1"/>
  <c r="J46" i="1" s="1"/>
  <c r="L46" i="1" s="1"/>
  <c r="G45" i="1"/>
  <c r="J45" i="1" s="1"/>
  <c r="L45" i="1" s="1"/>
  <c r="G32" i="1"/>
  <c r="J32" i="1" s="1"/>
  <c r="L32" i="1" s="1"/>
  <c r="G31" i="1"/>
  <c r="J31" i="1" s="1"/>
  <c r="L31" i="1" s="1"/>
  <c r="G5" i="1"/>
  <c r="C50" i="1" l="1"/>
  <c r="F53" i="1" s="1"/>
  <c r="H53" i="1" s="1"/>
  <c r="G53" i="1" s="1"/>
  <c r="G50" i="1"/>
  <c r="F54" i="1" s="1"/>
  <c r="L40" i="1"/>
  <c r="H55" i="1"/>
  <c r="G55" i="1" s="1"/>
  <c r="J5" i="1"/>
  <c r="J50" i="1" s="1"/>
  <c r="H54" i="1" l="1"/>
  <c r="G54" i="1" s="1"/>
  <c r="L5" i="1"/>
  <c r="L50" i="1" s="1"/>
  <c r="E55" i="1" l="1"/>
  <c r="E54" i="1"/>
</calcChain>
</file>

<file path=xl/sharedStrings.xml><?xml version="1.0" encoding="utf-8"?>
<sst xmlns="http://schemas.openxmlformats.org/spreadsheetml/2006/main" count="233" uniqueCount="117">
  <si>
    <t>Číslo</t>
  </si>
  <si>
    <t>Položka</t>
  </si>
  <si>
    <t>Množství</t>
  </si>
  <si>
    <t>MJ</t>
  </si>
  <si>
    <t>DPH 21%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</si>
  <si>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</si>
  <si>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</si>
  <si>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</si>
  <si>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</si>
  <si>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</si>
  <si>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</si>
  <si>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</si>
  <si>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</si>
  <si>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</si>
  <si>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</si>
  <si>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1.6</t>
  </si>
  <si>
    <t>1.7</t>
  </si>
  <si>
    <t>m</t>
  </si>
  <si>
    <t>2.</t>
  </si>
  <si>
    <t>Montážní práce</t>
  </si>
  <si>
    <t>2.1</t>
  </si>
  <si>
    <t>Demontáž stávajícího svítidla</t>
  </si>
  <si>
    <t>2.2</t>
  </si>
  <si>
    <t>Montáž nového svítidla</t>
  </si>
  <si>
    <t>2.3</t>
  </si>
  <si>
    <t>Výměna kabelu CYKY 3x1,5 mm</t>
  </si>
  <si>
    <t>2.5</t>
  </si>
  <si>
    <t>2.6</t>
  </si>
  <si>
    <t>2.7</t>
  </si>
  <si>
    <t>3.</t>
  </si>
  <si>
    <t>Ostatní</t>
  </si>
  <si>
    <t>3.1</t>
  </si>
  <si>
    <t>Pronájem montážní plošiny (hod.)</t>
  </si>
  <si>
    <t>hod</t>
  </si>
  <si>
    <t>3.2</t>
  </si>
  <si>
    <t>Příplatek za recyklaci svítidel</t>
  </si>
  <si>
    <t>3.3</t>
  </si>
  <si>
    <t>set</t>
  </si>
  <si>
    <t>Odvoz a likvidace demontovaného materiálu</t>
  </si>
  <si>
    <t>kpl</t>
  </si>
  <si>
    <t>Revizní zpráva RVO</t>
  </si>
  <si>
    <t>Suma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</si>
  <si>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</si>
  <si>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</si>
  <si>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</si>
  <si>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</si>
  <si>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</si>
  <si>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</si>
  <si>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</si>
  <si>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</si>
  <si>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Dne:</t>
  </si>
  <si>
    <t>Zpracoval:</t>
  </si>
  <si>
    <t>výdaje v Kč bez DPH</t>
  </si>
  <si>
    <t>výdaje v Kč s DPH</t>
  </si>
  <si>
    <t>Celkové výdaje</t>
  </si>
  <si>
    <t>Nezpůsobilé</t>
  </si>
  <si>
    <t>z toho způsobilé výdaje</t>
  </si>
  <si>
    <t>z toho nezpůsobilé výdaje</t>
  </si>
  <si>
    <t>Způsobilé</t>
  </si>
  <si>
    <t>1.8</t>
  </si>
  <si>
    <t>1.9</t>
  </si>
  <si>
    <t>2.4</t>
  </si>
  <si>
    <t>Doprava a přesun materiálu</t>
  </si>
  <si>
    <t>2.8</t>
  </si>
  <si>
    <t>1.10</t>
  </si>
  <si>
    <t>1.11</t>
  </si>
  <si>
    <t>1.12</t>
  </si>
  <si>
    <t>1.13</t>
  </si>
  <si>
    <t>1.14</t>
  </si>
  <si>
    <t>1.15</t>
  </si>
  <si>
    <t>1.16</t>
  </si>
  <si>
    <t>2.9</t>
  </si>
  <si>
    <t>Montáž svorek na vrchní vedení</t>
  </si>
  <si>
    <t>2.10</t>
  </si>
  <si>
    <t>Pojistkový modul do svítidla, vč. pojistky pro svítidla na vrchním vedení</t>
  </si>
  <si>
    <t>1.17</t>
  </si>
  <si>
    <t>1.18</t>
  </si>
  <si>
    <t>1.19</t>
  </si>
  <si>
    <t>1.20</t>
  </si>
  <si>
    <t>1.21</t>
  </si>
  <si>
    <t>1.22</t>
  </si>
  <si>
    <t>2.11</t>
  </si>
  <si>
    <t>Montáž výložníku různých délek</t>
  </si>
  <si>
    <t>Demontáž výložníku různých délek</t>
  </si>
  <si>
    <t>Drobný elektroinstalační materiál</t>
  </si>
  <si>
    <t>Montáž pojistkového modulu</t>
  </si>
  <si>
    <t>Silniční LED svítidlo výp1/2700K/CLO</t>
  </si>
  <si>
    <t>Silniční LED svítidlo výp10/2700K/CLO</t>
  </si>
  <si>
    <t>Silniční LED svítidlo výp11/2700K/CLO</t>
  </si>
  <si>
    <t>Silniční LED svítidlo výp12/2700K/CLO</t>
  </si>
  <si>
    <t>Silniční LED svítidlo výp13/2700K/CLO</t>
  </si>
  <si>
    <t>Silniční LED svítidlo výp2/2700K/CLO</t>
  </si>
  <si>
    <t>Silniční LED svítidlo výp3/2700K/CLO</t>
  </si>
  <si>
    <t>Silniční LED svítidlo výp5/2700K/CLO</t>
  </si>
  <si>
    <t>Silniční LED svítidlo výp7/2700K/CLO</t>
  </si>
  <si>
    <t>Silniční LED svítidlo výp9/2700K/CLO</t>
  </si>
  <si>
    <t>Silniční LED svítidlo výp4/2700K/CLO</t>
  </si>
  <si>
    <t>Silniční LED svítidlo výp6/2700K/CLO</t>
  </si>
  <si>
    <t>DIO, dopravní značení, lávky, zajištění stavby</t>
  </si>
  <si>
    <t>DSP</t>
  </si>
  <si>
    <t>Projekt: Modernizace veřejného osvětlení ve městě Hodonín</t>
  </si>
  <si>
    <t>Parkové LED svítidlo výp8/2700K/CLO</t>
  </si>
  <si>
    <t>Silniční LED svítidlo výp14/2700K/CLO</t>
  </si>
  <si>
    <t>Silniční LED svítidlo výp15/2700K/CLO</t>
  </si>
  <si>
    <t>Silniční LED svítidlo výp16/2700K/CLO</t>
  </si>
  <si>
    <t>Výložník, typ UNI 1 - 500, vč. materiálu pro uchycení</t>
  </si>
  <si>
    <t xml:space="preserve">Proudová svorka na vrchní vedení </t>
  </si>
  <si>
    <t>Kabelu CYKY 3x1,5 mm</t>
  </si>
  <si>
    <t>Výložník SV 1 - 500</t>
  </si>
  <si>
    <t>1.23</t>
  </si>
  <si>
    <t>3.4</t>
  </si>
  <si>
    <t>Měření osvětlenosti a jasů na komunikacích</t>
  </si>
  <si>
    <t>Přechodové LED svítidlo výp PŘ1/4000K/CLO</t>
  </si>
  <si>
    <t>1.24</t>
  </si>
  <si>
    <t>Čítače provozních hodin</t>
  </si>
  <si>
    <t>Montáž čítačů provozních hodin do RVO</t>
  </si>
  <si>
    <t>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</si>
</sst>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 applyNumberFormat="0" applyFill="0" applyBorder="0" applyProtection="0"/>
  </cellStyleXfs>
  <cellXfs count="83">
    <xf numFmtId="0" fontId="0" fillId="0" borderId="0" xfId="0"/>
    <xf numFmtId="0" fontId="5" fillId="2" borderId="1" xfId="4" applyFont="1" applyFill="1" applyBorder="1" applyAlignment="1" applyProtection="1">
      <alignment horizontal="center" vertical="center"/>
      <protection locked="0"/>
    </xf>
    <xf numFmtId="44" fontId="5" fillId="3" borderId="5" xfId="1" applyFont="1" applyFill="1" applyBorder="1" applyAlignment="1" applyProtection="1">
      <alignment vertical="center"/>
      <protection locked="0"/>
    </xf>
    <xf numFmtId="44" fontId="5" fillId="0" borderId="0" xfId="1" applyFont="1" applyAlignment="1" applyProtection="1">
      <alignment vertical="center"/>
      <protection locked="0"/>
    </xf>
    <xf numFmtId="44" fontId="5" fillId="3" borderId="1" xfId="1" applyFont="1" applyFill="1" applyBorder="1" applyAlignment="1" applyProtection="1">
      <alignment vertical="center"/>
      <protection locked="0"/>
    </xf>
    <xf numFmtId="44" fontId="5" fillId="3" borderId="1" xfId="1" applyFont="1" applyFill="1" applyBorder="1" applyProtection="1">
      <protection locked="0"/>
    </xf>
    <xf numFmtId="44" fontId="5" fillId="3" borderId="5" xfId="1" applyFont="1" applyFill="1" applyBorder="1" applyProtection="1">
      <protection locked="0"/>
    </xf>
    <xf numFmtId="44" fontId="5" fillId="0" borderId="6" xfId="1" applyFont="1" applyBorder="1" applyAlignment="1" applyProtection="1">
      <alignment vertical="center"/>
      <protection locked="0"/>
    </xf>
    <xf numFmtId="0" fontId="5" fillId="2" borderId="5" xfId="4" applyFont="1" applyFill="1" applyBorder="1" applyAlignment="1" applyProtection="1">
      <alignment horizontal="center" vertical="center"/>
      <protection locked="0"/>
    </xf>
    <xf numFmtId="49" fontId="6" fillId="2" borderId="1" xfId="4" applyNumberFormat="1" applyFont="1" applyFill="1" applyBorder="1" applyAlignment="1">
      <alignment horizontal="center" vertical="center"/>
    </xf>
    <xf numFmtId="44" fontId="6" fillId="2" borderId="1" xfId="4" applyNumberFormat="1" applyFont="1" applyFill="1" applyBorder="1" applyAlignment="1">
      <alignment vertical="center" wrapText="1"/>
    </xf>
    <xf numFmtId="0" fontId="6" fillId="2" borderId="1" xfId="4" applyFont="1" applyFill="1" applyBorder="1" applyAlignment="1">
      <alignment horizontal="center" vertical="center"/>
    </xf>
    <xf numFmtId="44" fontId="6" fillId="2" borderId="1" xfId="1" applyFont="1" applyFill="1" applyBorder="1" applyAlignment="1" applyProtection="1">
      <alignment vertical="center"/>
    </xf>
    <xf numFmtId="44" fontId="6" fillId="2" borderId="1" xfId="4" applyNumberFormat="1" applyFont="1" applyFill="1" applyBorder="1" applyAlignment="1">
      <alignment vertical="center"/>
    </xf>
    <xf numFmtId="44" fontId="6" fillId="0" borderId="1" xfId="4" applyNumberFormat="1" applyFont="1" applyBorder="1" applyAlignment="1">
      <alignment vertical="center"/>
    </xf>
    <xf numFmtId="44" fontId="6" fillId="0" borderId="0" xfId="4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4" applyNumberFormat="1" applyFont="1" applyAlignment="1">
      <alignment horizontal="center" vertical="center"/>
    </xf>
    <xf numFmtId="0" fontId="5" fillId="0" borderId="0" xfId="7" applyFont="1" applyAlignment="1">
      <alignment vertical="center" wrapText="1"/>
    </xf>
    <xf numFmtId="0" fontId="5" fillId="0" borderId="0" xfId="4" applyFont="1" applyAlignment="1">
      <alignment horizontal="center" vertical="center"/>
    </xf>
    <xf numFmtId="44" fontId="5" fillId="0" borderId="0" xfId="1" applyFont="1" applyAlignment="1" applyProtection="1">
      <alignment vertical="center"/>
    </xf>
    <xf numFmtId="44" fontId="5" fillId="0" borderId="0" xfId="1" applyFont="1" applyAlignment="1" applyProtection="1">
      <alignment horizontal="center" vertical="center"/>
    </xf>
    <xf numFmtId="44" fontId="5" fillId="0" borderId="0" xfId="1" applyFont="1" applyFill="1" applyAlignment="1" applyProtection="1">
      <alignment horizontal="center" vertical="center"/>
    </xf>
    <xf numFmtId="0" fontId="6" fillId="2" borderId="1" xfId="4" applyFont="1" applyFill="1" applyBorder="1" applyAlignment="1">
      <alignment horizontal="left" vertical="center" wrapText="1"/>
    </xf>
    <xf numFmtId="44" fontId="6" fillId="2" borderId="1" xfId="1" applyFont="1" applyFill="1" applyBorder="1" applyAlignment="1" applyProtection="1">
      <alignment horizontal="center" vertical="center"/>
    </xf>
    <xf numFmtId="0" fontId="6" fillId="0" borderId="7" xfId="4" applyFont="1" applyBorder="1" applyAlignment="1">
      <alignment vertical="center"/>
    </xf>
    <xf numFmtId="0" fontId="6" fillId="0" borderId="0" xfId="4" applyFont="1" applyAlignment="1">
      <alignment vertical="center"/>
    </xf>
    <xf numFmtId="49" fontId="5" fillId="0" borderId="1" xfId="4" applyNumberFormat="1" applyFont="1" applyBorder="1" applyAlignment="1">
      <alignment horizontal="center" vertical="center"/>
    </xf>
    <xf numFmtId="0" fontId="8" fillId="0" borderId="1" xfId="7" applyFont="1" applyBorder="1" applyAlignment="1">
      <alignment wrapText="1"/>
    </xf>
    <xf numFmtId="0" fontId="5" fillId="0" borderId="1" xfId="4" applyFont="1" applyBorder="1" applyAlignment="1">
      <alignment horizontal="center" vertical="center"/>
    </xf>
    <xf numFmtId="44" fontId="5" fillId="0" borderId="1" xfId="1" applyFont="1" applyBorder="1" applyAlignment="1" applyProtection="1">
      <alignment vertical="center"/>
    </xf>
    <xf numFmtId="44" fontId="5" fillId="0" borderId="1" xfId="1" applyFont="1" applyBorder="1" applyAlignment="1" applyProtection="1">
      <alignment horizontal="center" vertical="center"/>
    </xf>
    <xf numFmtId="0" fontId="9" fillId="0" borderId="1" xfId="7" applyFont="1" applyBorder="1" applyAlignment="1">
      <alignment wrapText="1"/>
    </xf>
    <xf numFmtId="0" fontId="9" fillId="0" borderId="1" xfId="7" applyFont="1" applyBorder="1" applyAlignment="1">
      <alignment horizontal="center" vertical="center" wrapText="1"/>
    </xf>
    <xf numFmtId="10" fontId="9" fillId="0" borderId="1" xfId="2" applyNumberFormat="1" applyFont="1" applyBorder="1" applyAlignment="1" applyProtection="1">
      <alignment horizontal="center" vertical="center" wrapText="1"/>
    </xf>
    <xf numFmtId="44" fontId="9" fillId="0" borderId="1" xfId="1" applyFont="1" applyBorder="1" applyAlignment="1" applyProtection="1">
      <alignment vertical="center" wrapText="1"/>
    </xf>
    <xf numFmtId="0" fontId="9" fillId="0" borderId="0" xfId="4" applyFont="1" applyAlignment="1">
      <alignment vertical="center" wrapText="1"/>
    </xf>
    <xf numFmtId="49" fontId="5" fillId="0" borderId="8" xfId="4" applyNumberFormat="1" applyFont="1" applyBorder="1" applyAlignment="1">
      <alignment horizontal="center" vertical="center"/>
    </xf>
    <xf numFmtId="14" fontId="9" fillId="0" borderId="8" xfId="4" applyNumberFormat="1" applyFont="1" applyBorder="1" applyAlignment="1">
      <alignment horizontal="left" vertical="center" wrapText="1"/>
    </xf>
    <xf numFmtId="0" fontId="5" fillId="0" borderId="8" xfId="4" applyFont="1" applyBorder="1" applyAlignment="1">
      <alignment horizontal="center" vertical="center"/>
    </xf>
    <xf numFmtId="44" fontId="5" fillId="0" borderId="8" xfId="1" applyFont="1" applyBorder="1" applyAlignment="1" applyProtection="1">
      <alignment horizontal="right" vertical="center"/>
    </xf>
    <xf numFmtId="44" fontId="5" fillId="0" borderId="8" xfId="1" applyFont="1" applyBorder="1" applyAlignment="1" applyProtection="1">
      <alignment horizontal="left" vertical="center"/>
    </xf>
    <xf numFmtId="44" fontId="5" fillId="0" borderId="0" xfId="1" applyFont="1" applyFill="1" applyBorder="1" applyAlignment="1" applyProtection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44" fontId="5" fillId="0" borderId="0" xfId="0" applyNumberFormat="1" applyFont="1" applyAlignment="1">
      <alignment vertical="center"/>
    </xf>
    <xf numFmtId="44" fontId="5" fillId="0" borderId="5" xfId="1" applyFont="1" applyBorder="1" applyAlignment="1" applyProtection="1">
      <alignment horizontal="center" vertical="center"/>
    </xf>
    <xf numFmtId="44" fontId="5" fillId="0" borderId="0" xfId="1" applyFont="1" applyFill="1" applyBorder="1" applyAlignment="1" applyProtection="1">
      <alignment horizontal="center" vertical="center"/>
    </xf>
    <xf numFmtId="44" fontId="5" fillId="0" borderId="1" xfId="1" applyFont="1" applyFill="1" applyBorder="1" applyAlignment="1" applyProtection="1">
      <alignment horizontal="center" vertical="center"/>
    </xf>
    <xf numFmtId="44" fontId="5" fillId="0" borderId="1" xfId="1" applyFont="1" applyFill="1" applyBorder="1" applyAlignment="1" applyProtection="1">
      <alignment horizontal="center"/>
    </xf>
    <xf numFmtId="44" fontId="5" fillId="2" borderId="1" xfId="1" applyFont="1" applyFill="1" applyBorder="1" applyAlignment="1" applyProtection="1">
      <alignment horizontal="center" vertical="center"/>
    </xf>
    <xf numFmtId="44" fontId="5" fillId="0" borderId="0" xfId="1" applyFont="1" applyFill="1" applyBorder="1" applyAlignment="1" applyProtection="1">
      <alignment horizontal="center"/>
    </xf>
    <xf numFmtId="0" fontId="5" fillId="0" borderId="0" xfId="0" applyFont="1"/>
    <xf numFmtId="49" fontId="5" fillId="0" borderId="5" xfId="4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center"/>
    </xf>
    <xf numFmtId="0" fontId="5" fillId="0" borderId="1" xfId="5" applyFont="1" applyBorder="1" applyAlignment="1">
      <alignment wrapText="1"/>
    </xf>
    <xf numFmtId="0" fontId="5" fillId="0" borderId="0" xfId="4" applyFont="1" applyAlignment="1">
      <alignment vertical="center" wrapText="1"/>
    </xf>
    <xf numFmtId="0" fontId="6" fillId="2" borderId="1" xfId="4" applyFont="1" applyFill="1" applyBorder="1" applyAlignment="1">
      <alignment vertical="center" wrapText="1"/>
    </xf>
    <xf numFmtId="0" fontId="5" fillId="2" borderId="1" xfId="4" applyFont="1" applyFill="1" applyBorder="1" applyAlignment="1">
      <alignment horizontal="center" vertical="center"/>
    </xf>
    <xf numFmtId="0" fontId="5" fillId="0" borderId="1" xfId="4" applyFont="1" applyBorder="1" applyAlignment="1">
      <alignment vertical="center" wrapText="1"/>
    </xf>
    <xf numFmtId="0" fontId="5" fillId="0" borderId="5" xfId="5" applyFont="1" applyBorder="1" applyAlignment="1">
      <alignment wrapText="1"/>
    </xf>
    <xf numFmtId="0" fontId="5" fillId="0" borderId="1" xfId="4" applyFont="1" applyBorder="1" applyAlignment="1">
      <alignment wrapText="1"/>
    </xf>
    <xf numFmtId="0" fontId="5" fillId="0" borderId="1" xfId="4" applyFont="1" applyBorder="1" applyAlignment="1">
      <alignment horizontal="center"/>
    </xf>
    <xf numFmtId="49" fontId="5" fillId="0" borderId="1" xfId="4" applyNumberFormat="1" applyFont="1" applyBorder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49" fontId="5" fillId="0" borderId="0" xfId="3" applyNumberFormat="1" applyFont="1" applyAlignment="1">
      <alignment vertical="center"/>
    </xf>
    <xf numFmtId="0" fontId="6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44" fontId="7" fillId="2" borderId="1" xfId="1" applyFont="1" applyFill="1" applyBorder="1" applyAlignment="1" applyProtection="1">
      <alignment horizontal="center" vertical="center" wrapText="1"/>
    </xf>
    <xf numFmtId="44" fontId="5" fillId="2" borderId="1" xfId="1" applyFont="1" applyFill="1" applyBorder="1" applyAlignment="1" applyProtection="1">
      <alignment vertic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44" fontId="5" fillId="0" borderId="8" xfId="1" applyFont="1" applyBorder="1" applyAlignment="1" applyProtection="1">
      <alignment horizontal="left" vertical="center"/>
    </xf>
    <xf numFmtId="0" fontId="6" fillId="0" borderId="0" xfId="0" applyFont="1" applyAlignment="1">
      <alignment horizontal="left" vertical="center"/>
    </xf>
    <xf numFmtId="49" fontId="7" fillId="2" borderId="1" xfId="4" applyNumberFormat="1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</cellXfs>
  <cellStyles count="18">
    <cellStyle name="Měna" xfId="1" builtinId="4"/>
    <cellStyle name="Měna 2" xfId="11" xr:uid="{DC178DE0-091B-4BBE-B32E-FBAF799ABA34}"/>
    <cellStyle name="Měna 3" xfId="14" xr:uid="{2FF47C34-7C96-42E1-9956-5145E7583845}"/>
    <cellStyle name="Měna 4" xfId="8" xr:uid="{9C46CC46-79F0-4127-8A14-D7C761C28689}"/>
    <cellStyle name="Normální" xfId="0" builtinId="0"/>
    <cellStyle name="Normální 17" xfId="4" xr:uid="{0FF3B356-8C54-482B-8C41-C317757EE5BF}"/>
    <cellStyle name="Normální 17 2" xfId="5" xr:uid="{C3270DF8-982B-4B03-AA99-ADF716CD3BC7}"/>
    <cellStyle name="Normální 17 2 2" xfId="12" xr:uid="{EF28EED3-D191-48F6-BC09-BA26B05B7104}"/>
    <cellStyle name="Normální 17 3" xfId="15" xr:uid="{226EAFFD-0D04-4FC4-B78D-BF62638CFFED}"/>
    <cellStyle name="Normální 17 4" xfId="9" xr:uid="{543749F2-8812-480B-B17B-6AC8E93D14A4}"/>
    <cellStyle name="Normální 17 5" xfId="6" xr:uid="{6EA7C3E0-33C2-4324-BAC2-6E22D9FC10B5}"/>
    <cellStyle name="Normální 18" xfId="7" xr:uid="{B404882F-3136-46A1-B4A0-06981CC862CD}"/>
    <cellStyle name="Normální 18 2" xfId="13" xr:uid="{90C73B24-516A-4FC9-A66A-8B3FF17A876A}"/>
    <cellStyle name="Normální 18 3" xfId="16" xr:uid="{E1AE2EF8-3479-4ADB-A839-D1BD67E266AA}"/>
    <cellStyle name="Normální 18 4" xfId="10" xr:uid="{8B6BC65E-DFA6-4DE1-8F1B-74D17E425EC0}"/>
    <cellStyle name="Normální 2" xfId="3" xr:uid="{88DD05C8-402B-45BB-90FA-F9D90C816557}"/>
    <cellStyle name="Normální 22 2" xfId="17" xr:uid="{1129C74E-4FF8-4AD1-9FCA-89BD664F9B97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63"/>
  <sheetViews>
    <sheetView tabSelected="1" zoomScale="85" zoomScaleNormal="85" workbookViewId="0">
      <selection activeCell="F43" sqref="F43"/>
    </sheetView>
  </sheetViews>
  <sheetFormatPr defaultColWidth="9.15234375" defaultRowHeight="12" x14ac:dyDescent="0.4"/>
  <cols>
    <col min="1" max="1" width="3.15234375" style="16" customWidth="1"/>
    <col min="2" max="2" width="4.3046875" style="43" bestFit="1" customWidth="1"/>
    <col min="3" max="3" width="47.84375" style="44" bestFit="1" customWidth="1"/>
    <col min="4" max="4" width="7.69140625" style="45" customWidth="1"/>
    <col min="5" max="5" width="13.3828125" style="45" customWidth="1"/>
    <col min="6" max="8" width="16.53515625" style="16" customWidth="1"/>
    <col min="9" max="9" width="2.69140625" style="16" customWidth="1"/>
    <col min="10" max="12" width="16.84375" style="16" customWidth="1"/>
    <col min="13" max="13" width="3.3046875" style="16" customWidth="1"/>
    <col min="14" max="14" width="2.53515625" style="16" bestFit="1" customWidth="1"/>
    <col min="15" max="16384" width="9.15234375" style="16"/>
  </cols>
  <sheetData>
    <row r="1" spans="2:13" x14ac:dyDescent="0.4">
      <c r="B1" s="79" t="s">
        <v>100</v>
      </c>
      <c r="C1" s="79"/>
      <c r="D1" s="67"/>
      <c r="E1" s="67"/>
      <c r="F1" s="68"/>
      <c r="G1" s="68"/>
      <c r="H1" s="68"/>
      <c r="I1" s="68"/>
      <c r="J1" s="69"/>
      <c r="L1" s="45"/>
      <c r="M1" s="45"/>
    </row>
    <row r="2" spans="2:13" x14ac:dyDescent="0.35">
      <c r="B2" s="80" t="s">
        <v>0</v>
      </c>
      <c r="C2" s="81" t="s">
        <v>1</v>
      </c>
      <c r="D2" s="81" t="s">
        <v>2</v>
      </c>
      <c r="E2" s="81" t="s">
        <v>3</v>
      </c>
      <c r="F2" s="74" t="s">
        <v>52</v>
      </c>
      <c r="G2" s="75"/>
      <c r="H2" s="76"/>
      <c r="I2" s="70"/>
      <c r="J2" s="74" t="s">
        <v>53</v>
      </c>
      <c r="K2" s="76"/>
      <c r="L2" s="77" t="s">
        <v>4</v>
      </c>
      <c r="M2" s="71"/>
    </row>
    <row r="3" spans="2:13" x14ac:dyDescent="0.4">
      <c r="B3" s="80"/>
      <c r="C3" s="81"/>
      <c r="D3" s="81"/>
      <c r="E3" s="81"/>
      <c r="F3" s="72" t="s">
        <v>5</v>
      </c>
      <c r="G3" s="72" t="s">
        <v>58</v>
      </c>
      <c r="H3" s="72" t="s">
        <v>55</v>
      </c>
      <c r="I3" s="72"/>
      <c r="J3" s="72" t="s">
        <v>58</v>
      </c>
      <c r="K3" s="72" t="s">
        <v>55</v>
      </c>
      <c r="L3" s="77"/>
      <c r="M3" s="71"/>
    </row>
    <row r="4" spans="2:13" x14ac:dyDescent="0.4">
      <c r="B4" s="9" t="s">
        <v>6</v>
      </c>
      <c r="C4" s="60" t="s">
        <v>7</v>
      </c>
      <c r="D4" s="61"/>
      <c r="E4" s="61"/>
      <c r="F4" s="73"/>
      <c r="G4" s="52"/>
      <c r="H4" s="52"/>
      <c r="I4" s="31"/>
      <c r="J4" s="52"/>
      <c r="K4" s="52"/>
      <c r="L4" s="77"/>
      <c r="M4" s="71"/>
    </row>
    <row r="5" spans="2:13" x14ac:dyDescent="0.35">
      <c r="B5" s="55" t="s">
        <v>8</v>
      </c>
      <c r="C5" s="56" t="s">
        <v>112</v>
      </c>
      <c r="D5" s="57">
        <v>2</v>
      </c>
      <c r="E5" s="29" t="s">
        <v>9</v>
      </c>
      <c r="F5" s="2"/>
      <c r="G5" s="48">
        <f t="shared" ref="G5" si="0">D5*F5</f>
        <v>0</v>
      </c>
      <c r="H5" s="48" t="s">
        <v>10</v>
      </c>
      <c r="I5" s="48"/>
      <c r="J5" s="48">
        <f t="shared" ref="J5" si="1">G5*1.21</f>
        <v>0</v>
      </c>
      <c r="K5" s="48" t="s">
        <v>10</v>
      </c>
      <c r="L5" s="31">
        <f t="shared" ref="L5" si="2">J5-G5</f>
        <v>0</v>
      </c>
      <c r="M5" s="49"/>
    </row>
    <row r="6" spans="2:13" x14ac:dyDescent="0.35">
      <c r="B6" s="55" t="s">
        <v>11</v>
      </c>
      <c r="C6" s="56" t="s">
        <v>86</v>
      </c>
      <c r="D6" s="57">
        <v>32</v>
      </c>
      <c r="E6" s="29" t="s">
        <v>9</v>
      </c>
      <c r="F6" s="2"/>
      <c r="G6" s="48">
        <f t="shared" ref="G6:G7" si="3">D6*F6</f>
        <v>0</v>
      </c>
      <c r="H6" s="48" t="s">
        <v>10</v>
      </c>
      <c r="I6" s="48"/>
      <c r="J6" s="48">
        <f t="shared" ref="J6:J7" si="4">G6*1.21</f>
        <v>0</v>
      </c>
      <c r="K6" s="48" t="s">
        <v>10</v>
      </c>
      <c r="L6" s="31">
        <f t="shared" ref="L6:L7" si="5">J6-G6</f>
        <v>0</v>
      </c>
      <c r="M6" s="49"/>
    </row>
    <row r="7" spans="2:13" x14ac:dyDescent="0.35">
      <c r="B7" s="55" t="s">
        <v>12</v>
      </c>
      <c r="C7" s="56" t="s">
        <v>91</v>
      </c>
      <c r="D7" s="57">
        <v>12</v>
      </c>
      <c r="E7" s="29" t="s">
        <v>9</v>
      </c>
      <c r="F7" s="2"/>
      <c r="G7" s="48">
        <f t="shared" si="3"/>
        <v>0</v>
      </c>
      <c r="H7" s="48" t="s">
        <v>10</v>
      </c>
      <c r="I7" s="48"/>
      <c r="J7" s="48">
        <f t="shared" si="4"/>
        <v>0</v>
      </c>
      <c r="K7" s="48" t="s">
        <v>10</v>
      </c>
      <c r="L7" s="31">
        <f t="shared" si="5"/>
        <v>0</v>
      </c>
      <c r="M7" s="49"/>
    </row>
    <row r="8" spans="2:13" x14ac:dyDescent="0.35">
      <c r="B8" s="55" t="s">
        <v>13</v>
      </c>
      <c r="C8" s="56" t="s">
        <v>92</v>
      </c>
      <c r="D8" s="57">
        <v>11</v>
      </c>
      <c r="E8" s="29" t="s">
        <v>9</v>
      </c>
      <c r="F8" s="2"/>
      <c r="G8" s="48">
        <f t="shared" ref="G8:G21" si="6">D8*F8</f>
        <v>0</v>
      </c>
      <c r="H8" s="48" t="s">
        <v>10</v>
      </c>
      <c r="I8" s="48"/>
      <c r="J8" s="48">
        <f t="shared" ref="J8:J21" si="7">G8*1.21</f>
        <v>0</v>
      </c>
      <c r="K8" s="48" t="s">
        <v>10</v>
      </c>
      <c r="L8" s="31">
        <f t="shared" ref="L8:L21" si="8">J8-G8</f>
        <v>0</v>
      </c>
      <c r="M8" s="49"/>
    </row>
    <row r="9" spans="2:13" x14ac:dyDescent="0.35">
      <c r="B9" s="55" t="s">
        <v>14</v>
      </c>
      <c r="C9" s="56" t="s">
        <v>96</v>
      </c>
      <c r="D9" s="57">
        <v>8</v>
      </c>
      <c r="E9" s="29" t="s">
        <v>9</v>
      </c>
      <c r="F9" s="2"/>
      <c r="G9" s="48">
        <f t="shared" si="6"/>
        <v>0</v>
      </c>
      <c r="H9" s="48" t="s">
        <v>10</v>
      </c>
      <c r="I9" s="48"/>
      <c r="J9" s="48">
        <f t="shared" si="7"/>
        <v>0</v>
      </c>
      <c r="K9" s="48" t="s">
        <v>10</v>
      </c>
      <c r="L9" s="31">
        <f t="shared" si="8"/>
        <v>0</v>
      </c>
      <c r="M9" s="49"/>
    </row>
    <row r="10" spans="2:13" x14ac:dyDescent="0.35">
      <c r="B10" s="55" t="s">
        <v>15</v>
      </c>
      <c r="C10" s="56" t="s">
        <v>93</v>
      </c>
      <c r="D10" s="57">
        <v>54</v>
      </c>
      <c r="E10" s="29" t="s">
        <v>9</v>
      </c>
      <c r="F10" s="2"/>
      <c r="G10" s="48">
        <f t="shared" si="6"/>
        <v>0</v>
      </c>
      <c r="H10" s="48" t="s">
        <v>10</v>
      </c>
      <c r="I10" s="48"/>
      <c r="J10" s="48">
        <f t="shared" si="7"/>
        <v>0</v>
      </c>
      <c r="K10" s="48" t="s">
        <v>10</v>
      </c>
      <c r="L10" s="31">
        <f t="shared" si="8"/>
        <v>0</v>
      </c>
      <c r="M10" s="49"/>
    </row>
    <row r="11" spans="2:13" x14ac:dyDescent="0.35">
      <c r="B11" s="55" t="s">
        <v>16</v>
      </c>
      <c r="C11" s="56" t="s">
        <v>97</v>
      </c>
      <c r="D11" s="57">
        <v>170</v>
      </c>
      <c r="E11" s="29" t="s">
        <v>9</v>
      </c>
      <c r="F11" s="2"/>
      <c r="G11" s="48">
        <f t="shared" si="6"/>
        <v>0</v>
      </c>
      <c r="H11" s="48" t="s">
        <v>10</v>
      </c>
      <c r="I11" s="48"/>
      <c r="J11" s="48">
        <f t="shared" si="7"/>
        <v>0</v>
      </c>
      <c r="K11" s="48" t="s">
        <v>10</v>
      </c>
      <c r="L11" s="31">
        <f t="shared" si="8"/>
        <v>0</v>
      </c>
      <c r="M11" s="49"/>
    </row>
    <row r="12" spans="2:13" x14ac:dyDescent="0.35">
      <c r="B12" s="55" t="s">
        <v>59</v>
      </c>
      <c r="C12" s="56" t="s">
        <v>94</v>
      </c>
      <c r="D12" s="57">
        <v>43</v>
      </c>
      <c r="E12" s="29" t="s">
        <v>9</v>
      </c>
      <c r="F12" s="2"/>
      <c r="G12" s="48">
        <f t="shared" si="6"/>
        <v>0</v>
      </c>
      <c r="H12" s="48" t="s">
        <v>10</v>
      </c>
      <c r="I12" s="48"/>
      <c r="J12" s="48">
        <f t="shared" si="7"/>
        <v>0</v>
      </c>
      <c r="K12" s="48" t="s">
        <v>10</v>
      </c>
      <c r="L12" s="31">
        <f t="shared" si="8"/>
        <v>0</v>
      </c>
      <c r="M12" s="49"/>
    </row>
    <row r="13" spans="2:13" x14ac:dyDescent="0.35">
      <c r="B13" s="55" t="s">
        <v>60</v>
      </c>
      <c r="C13" s="56" t="s">
        <v>101</v>
      </c>
      <c r="D13" s="57">
        <v>7</v>
      </c>
      <c r="E13" s="29" t="s">
        <v>9</v>
      </c>
      <c r="F13" s="2"/>
      <c r="G13" s="48">
        <f>D13*F13</f>
        <v>0</v>
      </c>
      <c r="H13" s="48" t="s">
        <v>10</v>
      </c>
      <c r="I13" s="48"/>
      <c r="J13" s="48">
        <f t="shared" si="7"/>
        <v>0</v>
      </c>
      <c r="K13" s="48" t="s">
        <v>10</v>
      </c>
      <c r="L13" s="31">
        <f t="shared" si="8"/>
        <v>0</v>
      </c>
      <c r="M13" s="49"/>
    </row>
    <row r="14" spans="2:13" x14ac:dyDescent="0.35">
      <c r="B14" s="55" t="s">
        <v>64</v>
      </c>
      <c r="C14" s="56" t="s">
        <v>95</v>
      </c>
      <c r="D14" s="57">
        <v>45</v>
      </c>
      <c r="E14" s="29" t="s">
        <v>9</v>
      </c>
      <c r="F14" s="2"/>
      <c r="G14" s="48">
        <f t="shared" si="6"/>
        <v>0</v>
      </c>
      <c r="H14" s="48" t="s">
        <v>10</v>
      </c>
      <c r="I14" s="48"/>
      <c r="J14" s="48">
        <f t="shared" si="7"/>
        <v>0</v>
      </c>
      <c r="K14" s="48" t="s">
        <v>10</v>
      </c>
      <c r="L14" s="31">
        <f t="shared" si="8"/>
        <v>0</v>
      </c>
      <c r="M14" s="49"/>
    </row>
    <row r="15" spans="2:13" x14ac:dyDescent="0.35">
      <c r="B15" s="55" t="s">
        <v>65</v>
      </c>
      <c r="C15" s="56" t="s">
        <v>87</v>
      </c>
      <c r="D15" s="57">
        <v>12</v>
      </c>
      <c r="E15" s="29" t="s">
        <v>9</v>
      </c>
      <c r="F15" s="2"/>
      <c r="G15" s="48">
        <f t="shared" si="6"/>
        <v>0</v>
      </c>
      <c r="H15" s="48" t="s">
        <v>10</v>
      </c>
      <c r="I15" s="48"/>
      <c r="J15" s="48">
        <f>G15*1.21</f>
        <v>0</v>
      </c>
      <c r="K15" s="48" t="s">
        <v>10</v>
      </c>
      <c r="L15" s="31">
        <f t="shared" si="8"/>
        <v>0</v>
      </c>
      <c r="M15" s="49"/>
    </row>
    <row r="16" spans="2:13" x14ac:dyDescent="0.35">
      <c r="B16" s="55" t="s">
        <v>66</v>
      </c>
      <c r="C16" s="56" t="s">
        <v>88</v>
      </c>
      <c r="D16" s="57">
        <v>54</v>
      </c>
      <c r="E16" s="29" t="s">
        <v>9</v>
      </c>
      <c r="F16" s="2"/>
      <c r="G16" s="48">
        <f t="shared" si="6"/>
        <v>0</v>
      </c>
      <c r="H16" s="48" t="s">
        <v>10</v>
      </c>
      <c r="I16" s="48"/>
      <c r="J16" s="48">
        <f t="shared" si="7"/>
        <v>0</v>
      </c>
      <c r="K16" s="48" t="s">
        <v>10</v>
      </c>
      <c r="L16" s="31">
        <f t="shared" si="8"/>
        <v>0</v>
      </c>
      <c r="M16" s="49"/>
    </row>
    <row r="17" spans="2:13" x14ac:dyDescent="0.35">
      <c r="B17" s="55" t="s">
        <v>67</v>
      </c>
      <c r="C17" s="56" t="s">
        <v>89</v>
      </c>
      <c r="D17" s="57">
        <v>56</v>
      </c>
      <c r="E17" s="29" t="s">
        <v>9</v>
      </c>
      <c r="F17" s="2"/>
      <c r="G17" s="48">
        <f t="shared" si="6"/>
        <v>0</v>
      </c>
      <c r="H17" s="48" t="s">
        <v>10</v>
      </c>
      <c r="I17" s="48"/>
      <c r="J17" s="48">
        <f t="shared" si="7"/>
        <v>0</v>
      </c>
      <c r="K17" s="48" t="s">
        <v>10</v>
      </c>
      <c r="L17" s="31">
        <f t="shared" si="8"/>
        <v>0</v>
      </c>
      <c r="M17" s="49"/>
    </row>
    <row r="18" spans="2:13" x14ac:dyDescent="0.35">
      <c r="B18" s="55" t="s">
        <v>68</v>
      </c>
      <c r="C18" s="56" t="s">
        <v>90</v>
      </c>
      <c r="D18" s="57">
        <v>28</v>
      </c>
      <c r="E18" s="29" t="s">
        <v>9</v>
      </c>
      <c r="F18" s="2"/>
      <c r="G18" s="48">
        <f t="shared" si="6"/>
        <v>0</v>
      </c>
      <c r="H18" s="48" t="s">
        <v>10</v>
      </c>
      <c r="I18" s="48"/>
      <c r="J18" s="48">
        <f>G18*1.21</f>
        <v>0</v>
      </c>
      <c r="K18" s="48" t="s">
        <v>10</v>
      </c>
      <c r="L18" s="31">
        <f t="shared" si="8"/>
        <v>0</v>
      </c>
      <c r="M18" s="49"/>
    </row>
    <row r="19" spans="2:13" x14ac:dyDescent="0.35">
      <c r="B19" s="55" t="s">
        <v>69</v>
      </c>
      <c r="C19" s="56" t="s">
        <v>102</v>
      </c>
      <c r="D19" s="57">
        <v>30</v>
      </c>
      <c r="E19" s="29" t="s">
        <v>9</v>
      </c>
      <c r="F19" s="2"/>
      <c r="G19" s="48">
        <f t="shared" si="6"/>
        <v>0</v>
      </c>
      <c r="H19" s="48" t="s">
        <v>10</v>
      </c>
      <c r="I19" s="48"/>
      <c r="J19" s="48">
        <f>G19*1.21</f>
        <v>0</v>
      </c>
      <c r="K19" s="48" t="s">
        <v>10</v>
      </c>
      <c r="L19" s="31">
        <f t="shared" si="8"/>
        <v>0</v>
      </c>
      <c r="M19" s="49"/>
    </row>
    <row r="20" spans="2:13" x14ac:dyDescent="0.35">
      <c r="B20" s="55" t="s">
        <v>70</v>
      </c>
      <c r="C20" s="56" t="s">
        <v>103</v>
      </c>
      <c r="D20" s="57">
        <v>7</v>
      </c>
      <c r="E20" s="29" t="s">
        <v>9</v>
      </c>
      <c r="F20" s="2"/>
      <c r="G20" s="48">
        <f t="shared" si="6"/>
        <v>0</v>
      </c>
      <c r="H20" s="48" t="s">
        <v>10</v>
      </c>
      <c r="I20" s="48"/>
      <c r="J20" s="48">
        <f t="shared" si="7"/>
        <v>0</v>
      </c>
      <c r="K20" s="48" t="s">
        <v>10</v>
      </c>
      <c r="L20" s="31">
        <f t="shared" si="8"/>
        <v>0</v>
      </c>
      <c r="M20" s="49"/>
    </row>
    <row r="21" spans="2:13" x14ac:dyDescent="0.35">
      <c r="B21" s="55" t="s">
        <v>75</v>
      </c>
      <c r="C21" s="56" t="s">
        <v>104</v>
      </c>
      <c r="D21" s="57">
        <v>12</v>
      </c>
      <c r="E21" s="29" t="s">
        <v>9</v>
      </c>
      <c r="F21" s="2"/>
      <c r="G21" s="48">
        <f t="shared" si="6"/>
        <v>0</v>
      </c>
      <c r="H21" s="48" t="s">
        <v>10</v>
      </c>
      <c r="I21" s="48"/>
      <c r="J21" s="48">
        <f t="shared" si="7"/>
        <v>0</v>
      </c>
      <c r="K21" s="48" t="s">
        <v>10</v>
      </c>
      <c r="L21" s="31">
        <f t="shared" si="8"/>
        <v>0</v>
      </c>
      <c r="M21" s="49"/>
    </row>
    <row r="22" spans="2:13" x14ac:dyDescent="0.35">
      <c r="B22" s="55" t="s">
        <v>76</v>
      </c>
      <c r="C22" s="56" t="s">
        <v>105</v>
      </c>
      <c r="D22" s="57">
        <v>31</v>
      </c>
      <c r="E22" s="29" t="s">
        <v>9</v>
      </c>
      <c r="F22" s="2"/>
      <c r="G22" s="48">
        <f t="shared" ref="G22:G26" si="9">D22*F22</f>
        <v>0</v>
      </c>
      <c r="H22" s="48" t="s">
        <v>10</v>
      </c>
      <c r="I22" s="48"/>
      <c r="J22" s="48">
        <f t="shared" ref="J22:J26" si="10">G22*1.21</f>
        <v>0</v>
      </c>
      <c r="K22" s="48" t="s">
        <v>10</v>
      </c>
      <c r="L22" s="31">
        <f t="shared" ref="L22:L26" si="11">J22-G22</f>
        <v>0</v>
      </c>
      <c r="M22" s="49"/>
    </row>
    <row r="23" spans="2:13" x14ac:dyDescent="0.35">
      <c r="B23" s="55" t="s">
        <v>77</v>
      </c>
      <c r="C23" s="56" t="s">
        <v>108</v>
      </c>
      <c r="D23" s="57">
        <v>42</v>
      </c>
      <c r="E23" s="29" t="s">
        <v>9</v>
      </c>
      <c r="F23" s="2"/>
      <c r="G23" s="48">
        <f t="shared" si="9"/>
        <v>0</v>
      </c>
      <c r="H23" s="48" t="s">
        <v>10</v>
      </c>
      <c r="I23" s="48"/>
      <c r="J23" s="48">
        <f t="shared" si="10"/>
        <v>0</v>
      </c>
      <c r="K23" s="48" t="s">
        <v>10</v>
      </c>
      <c r="L23" s="31">
        <f t="shared" si="11"/>
        <v>0</v>
      </c>
      <c r="M23" s="49"/>
    </row>
    <row r="24" spans="2:13" ht="24" x14ac:dyDescent="0.35">
      <c r="B24" s="55" t="s">
        <v>78</v>
      </c>
      <c r="C24" s="56" t="s">
        <v>74</v>
      </c>
      <c r="D24" s="57">
        <v>31</v>
      </c>
      <c r="E24" s="29" t="s">
        <v>9</v>
      </c>
      <c r="F24" s="2"/>
      <c r="G24" s="48">
        <f t="shared" si="9"/>
        <v>0</v>
      </c>
      <c r="H24" s="48" t="s">
        <v>10</v>
      </c>
      <c r="I24" s="48"/>
      <c r="J24" s="48">
        <f t="shared" si="10"/>
        <v>0</v>
      </c>
      <c r="K24" s="48" t="s">
        <v>10</v>
      </c>
      <c r="L24" s="31">
        <f t="shared" si="11"/>
        <v>0</v>
      </c>
      <c r="M24" s="49"/>
    </row>
    <row r="25" spans="2:13" x14ac:dyDescent="0.35">
      <c r="B25" s="55" t="s">
        <v>79</v>
      </c>
      <c r="C25" s="56" t="s">
        <v>106</v>
      </c>
      <c r="D25" s="57">
        <f>31*2</f>
        <v>62</v>
      </c>
      <c r="E25" s="29" t="s">
        <v>9</v>
      </c>
      <c r="F25" s="2"/>
      <c r="G25" s="48">
        <f t="shared" si="9"/>
        <v>0</v>
      </c>
      <c r="H25" s="48" t="s">
        <v>10</v>
      </c>
      <c r="I25" s="48"/>
      <c r="J25" s="48">
        <f t="shared" si="10"/>
        <v>0</v>
      </c>
      <c r="K25" s="48" t="s">
        <v>10</v>
      </c>
      <c r="L25" s="31">
        <f t="shared" si="11"/>
        <v>0</v>
      </c>
      <c r="M25" s="49"/>
    </row>
    <row r="26" spans="2:13" x14ac:dyDescent="0.35">
      <c r="B26" s="55" t="s">
        <v>80</v>
      </c>
      <c r="C26" s="58" t="s">
        <v>107</v>
      </c>
      <c r="D26" s="57">
        <v>3808</v>
      </c>
      <c r="E26" s="29" t="s">
        <v>17</v>
      </c>
      <c r="F26" s="2"/>
      <c r="G26" s="48">
        <f t="shared" si="9"/>
        <v>0</v>
      </c>
      <c r="H26" s="48" t="s">
        <v>10</v>
      </c>
      <c r="I26" s="48"/>
      <c r="J26" s="48">
        <f t="shared" si="10"/>
        <v>0</v>
      </c>
      <c r="K26" s="48" t="s">
        <v>10</v>
      </c>
      <c r="L26" s="31">
        <f t="shared" si="11"/>
        <v>0</v>
      </c>
      <c r="M26" s="49"/>
    </row>
    <row r="27" spans="2:13" x14ac:dyDescent="0.35">
      <c r="B27" s="55" t="s">
        <v>109</v>
      </c>
      <c r="C27" s="58" t="s">
        <v>114</v>
      </c>
      <c r="D27" s="57">
        <v>16</v>
      </c>
      <c r="E27" s="29" t="s">
        <v>9</v>
      </c>
      <c r="F27" s="2"/>
      <c r="G27" s="48">
        <f t="shared" ref="G27" si="12">D27*F27</f>
        <v>0</v>
      </c>
      <c r="H27" s="48" t="s">
        <v>10</v>
      </c>
      <c r="I27" s="48"/>
      <c r="J27" s="48">
        <f t="shared" ref="J27" si="13">G27*1.21</f>
        <v>0</v>
      </c>
      <c r="K27" s="48" t="s">
        <v>10</v>
      </c>
      <c r="L27" s="31">
        <f t="shared" ref="L27" si="14">J27-G27</f>
        <v>0</v>
      </c>
      <c r="M27" s="49"/>
    </row>
    <row r="28" spans="2:13" x14ac:dyDescent="0.35">
      <c r="B28" s="55" t="s">
        <v>113</v>
      </c>
      <c r="C28" s="56" t="s">
        <v>84</v>
      </c>
      <c r="D28" s="57">
        <v>1</v>
      </c>
      <c r="E28" s="29" t="s">
        <v>39</v>
      </c>
      <c r="F28" s="2"/>
      <c r="G28" s="50" t="s">
        <v>10</v>
      </c>
      <c r="H28" s="50">
        <f t="shared" ref="H28" si="15">D28*F28</f>
        <v>0</v>
      </c>
      <c r="I28" s="51"/>
      <c r="J28" s="51" t="s">
        <v>10</v>
      </c>
      <c r="K28" s="51">
        <f>H28*1.21</f>
        <v>0</v>
      </c>
      <c r="L28" s="51">
        <f>K28-H28</f>
        <v>0</v>
      </c>
      <c r="M28" s="49"/>
    </row>
    <row r="29" spans="2:13" x14ac:dyDescent="0.4">
      <c r="B29" s="17"/>
      <c r="C29" s="59"/>
      <c r="D29" s="19"/>
      <c r="E29" s="19"/>
      <c r="F29" s="3"/>
      <c r="G29" s="21"/>
      <c r="H29" s="21"/>
      <c r="I29" s="21"/>
      <c r="J29" s="21"/>
      <c r="K29" s="21"/>
      <c r="L29" s="21"/>
      <c r="M29" s="22"/>
    </row>
    <row r="30" spans="2:13" x14ac:dyDescent="0.4">
      <c r="B30" s="9" t="s">
        <v>18</v>
      </c>
      <c r="C30" s="60" t="s">
        <v>19</v>
      </c>
      <c r="D30" s="61"/>
      <c r="E30" s="61"/>
      <c r="F30" s="1"/>
      <c r="G30" s="52"/>
      <c r="H30" s="52"/>
      <c r="I30" s="31"/>
      <c r="J30" s="52"/>
      <c r="K30" s="52"/>
      <c r="L30" s="52"/>
      <c r="M30" s="49"/>
    </row>
    <row r="31" spans="2:13" x14ac:dyDescent="0.4">
      <c r="B31" s="27" t="s">
        <v>20</v>
      </c>
      <c r="C31" s="62" t="s">
        <v>21</v>
      </c>
      <c r="D31" s="29">
        <v>583</v>
      </c>
      <c r="E31" s="29" t="s">
        <v>9</v>
      </c>
      <c r="F31" s="4"/>
      <c r="G31" s="31">
        <f t="shared" ref="G31:G32" si="16">D31*F31</f>
        <v>0</v>
      </c>
      <c r="H31" s="31" t="s">
        <v>10</v>
      </c>
      <c r="I31" s="31"/>
      <c r="J31" s="31">
        <f t="shared" ref="J31:J32" si="17">G31*1.21</f>
        <v>0</v>
      </c>
      <c r="K31" s="31" t="s">
        <v>10</v>
      </c>
      <c r="L31" s="31">
        <f t="shared" ref="L31:L32" si="18">J31-G31</f>
        <v>0</v>
      </c>
      <c r="M31" s="49"/>
    </row>
    <row r="32" spans="2:13" x14ac:dyDescent="0.4">
      <c r="B32" s="27" t="s">
        <v>22</v>
      </c>
      <c r="C32" s="62" t="s">
        <v>23</v>
      </c>
      <c r="D32" s="29">
        <v>583</v>
      </c>
      <c r="E32" s="29" t="s">
        <v>9</v>
      </c>
      <c r="F32" s="4"/>
      <c r="G32" s="31">
        <f t="shared" si="16"/>
        <v>0</v>
      </c>
      <c r="H32" s="31" t="s">
        <v>10</v>
      </c>
      <c r="I32" s="31"/>
      <c r="J32" s="31">
        <f t="shared" si="17"/>
        <v>0</v>
      </c>
      <c r="K32" s="31" t="s">
        <v>10</v>
      </c>
      <c r="L32" s="31">
        <f t="shared" si="18"/>
        <v>0</v>
      </c>
      <c r="M32" s="49"/>
    </row>
    <row r="33" spans="2:13" x14ac:dyDescent="0.35">
      <c r="B33" s="27" t="s">
        <v>24</v>
      </c>
      <c r="C33" s="58" t="s">
        <v>25</v>
      </c>
      <c r="D33" s="29">
        <f>D26</f>
        <v>3808</v>
      </c>
      <c r="E33" s="29" t="s">
        <v>17</v>
      </c>
      <c r="F33" s="2"/>
      <c r="G33" s="31">
        <f t="shared" ref="G33:G34" si="19">D33*F33</f>
        <v>0</v>
      </c>
      <c r="H33" s="31" t="s">
        <v>10</v>
      </c>
      <c r="I33" s="31"/>
      <c r="J33" s="31">
        <f t="shared" ref="J33:J34" si="20">G33*1.21</f>
        <v>0</v>
      </c>
      <c r="K33" s="31" t="s">
        <v>10</v>
      </c>
      <c r="L33" s="31">
        <f t="shared" ref="L33:L34" si="21">J33-G33</f>
        <v>0</v>
      </c>
      <c r="M33" s="49"/>
    </row>
    <row r="34" spans="2:13" x14ac:dyDescent="0.35">
      <c r="B34" s="27" t="s">
        <v>61</v>
      </c>
      <c r="C34" s="58" t="s">
        <v>83</v>
      </c>
      <c r="D34" s="29">
        <v>31</v>
      </c>
      <c r="E34" s="29" t="s">
        <v>9</v>
      </c>
      <c r="F34" s="2"/>
      <c r="G34" s="31">
        <f t="shared" si="19"/>
        <v>0</v>
      </c>
      <c r="H34" s="31" t="s">
        <v>10</v>
      </c>
      <c r="I34" s="31"/>
      <c r="J34" s="31">
        <f t="shared" si="20"/>
        <v>0</v>
      </c>
      <c r="K34" s="31" t="s">
        <v>10</v>
      </c>
      <c r="L34" s="31">
        <f t="shared" si="21"/>
        <v>0</v>
      </c>
      <c r="M34" s="49"/>
    </row>
    <row r="35" spans="2:13" x14ac:dyDescent="0.35">
      <c r="B35" s="27" t="s">
        <v>26</v>
      </c>
      <c r="C35" s="63" t="s">
        <v>82</v>
      </c>
      <c r="D35" s="29">
        <f>D22+D23</f>
        <v>73</v>
      </c>
      <c r="E35" s="29" t="s">
        <v>9</v>
      </c>
      <c r="F35" s="2"/>
      <c r="G35" s="31">
        <f t="shared" ref="G35:G36" si="22">D35*F35</f>
        <v>0</v>
      </c>
      <c r="H35" s="31" t="s">
        <v>10</v>
      </c>
      <c r="I35" s="31"/>
      <c r="J35" s="31">
        <f t="shared" ref="J35:J36" si="23">G35*1.21</f>
        <v>0</v>
      </c>
      <c r="K35" s="31" t="s">
        <v>10</v>
      </c>
      <c r="L35" s="31">
        <f t="shared" ref="L35:L36" si="24">J35-G35</f>
        <v>0</v>
      </c>
      <c r="M35" s="49"/>
    </row>
    <row r="36" spans="2:13" x14ac:dyDescent="0.35">
      <c r="B36" s="27" t="s">
        <v>27</v>
      </c>
      <c r="C36" s="58" t="s">
        <v>72</v>
      </c>
      <c r="D36" s="29">
        <f>D25</f>
        <v>62</v>
      </c>
      <c r="E36" s="29" t="s">
        <v>9</v>
      </c>
      <c r="F36" s="2"/>
      <c r="G36" s="31">
        <f t="shared" si="22"/>
        <v>0</v>
      </c>
      <c r="H36" s="31" t="s">
        <v>10</v>
      </c>
      <c r="I36" s="31"/>
      <c r="J36" s="31">
        <f t="shared" si="23"/>
        <v>0</v>
      </c>
      <c r="K36" s="31" t="s">
        <v>10</v>
      </c>
      <c r="L36" s="31">
        <f t="shared" si="24"/>
        <v>0</v>
      </c>
      <c r="M36" s="49"/>
    </row>
    <row r="37" spans="2:13" x14ac:dyDescent="0.35">
      <c r="B37" s="27" t="s">
        <v>28</v>
      </c>
      <c r="C37" s="63" t="s">
        <v>85</v>
      </c>
      <c r="D37" s="29">
        <f>D24</f>
        <v>31</v>
      </c>
      <c r="E37" s="29" t="s">
        <v>9</v>
      </c>
      <c r="F37" s="2"/>
      <c r="G37" s="31">
        <f t="shared" ref="G37" si="25">D37*F37</f>
        <v>0</v>
      </c>
      <c r="H37" s="31" t="s">
        <v>10</v>
      </c>
      <c r="I37" s="31"/>
      <c r="J37" s="31">
        <f t="shared" ref="J37" si="26">G37*1.21</f>
        <v>0</v>
      </c>
      <c r="K37" s="31" t="s">
        <v>10</v>
      </c>
      <c r="L37" s="31">
        <f t="shared" ref="L37" si="27">J37-G37</f>
        <v>0</v>
      </c>
      <c r="M37" s="49"/>
    </row>
    <row r="38" spans="2:13" x14ac:dyDescent="0.35">
      <c r="B38" s="27" t="s">
        <v>63</v>
      </c>
      <c r="C38" s="63" t="s">
        <v>115</v>
      </c>
      <c r="D38" s="29">
        <v>16</v>
      </c>
      <c r="E38" s="29" t="s">
        <v>9</v>
      </c>
      <c r="F38" s="2"/>
      <c r="G38" s="31">
        <f t="shared" ref="G38" si="28">D38*F38</f>
        <v>0</v>
      </c>
      <c r="H38" s="31" t="s">
        <v>10</v>
      </c>
      <c r="I38" s="31"/>
      <c r="J38" s="31">
        <f t="shared" ref="J38" si="29">G38*1.21</f>
        <v>0</v>
      </c>
      <c r="K38" s="31" t="s">
        <v>10</v>
      </c>
      <c r="L38" s="31">
        <f t="shared" ref="L38" si="30">J38-G38</f>
        <v>0</v>
      </c>
      <c r="M38" s="49"/>
    </row>
    <row r="39" spans="2:13" x14ac:dyDescent="0.35">
      <c r="B39" s="27" t="s">
        <v>71</v>
      </c>
      <c r="C39" s="64" t="s">
        <v>62</v>
      </c>
      <c r="D39" s="29">
        <v>1</v>
      </c>
      <c r="E39" s="65" t="s">
        <v>39</v>
      </c>
      <c r="F39" s="5"/>
      <c r="G39" s="50" t="s">
        <v>10</v>
      </c>
      <c r="H39" s="50">
        <f t="shared" ref="H39" si="31">D39*F39</f>
        <v>0</v>
      </c>
      <c r="I39" s="51"/>
      <c r="J39" s="51" t="s">
        <v>10</v>
      </c>
      <c r="K39" s="51">
        <f t="shared" ref="K39:K42" si="32">H39*1.21</f>
        <v>0</v>
      </c>
      <c r="L39" s="51">
        <f t="shared" ref="L39:L42" si="33">K39-H39</f>
        <v>0</v>
      </c>
      <c r="M39" s="49"/>
    </row>
    <row r="40" spans="2:13" s="54" customFormat="1" x14ac:dyDescent="0.35">
      <c r="B40" s="27" t="s">
        <v>73</v>
      </c>
      <c r="C40" s="58" t="s">
        <v>98</v>
      </c>
      <c r="D40" s="29">
        <v>1</v>
      </c>
      <c r="E40" s="65" t="s">
        <v>37</v>
      </c>
      <c r="F40" s="6"/>
      <c r="G40" s="50" t="s">
        <v>10</v>
      </c>
      <c r="H40" s="50">
        <f t="shared" ref="H40:H42" si="34">D40*F40</f>
        <v>0</v>
      </c>
      <c r="I40" s="51"/>
      <c r="J40" s="51" t="s">
        <v>10</v>
      </c>
      <c r="K40" s="51">
        <f t="shared" si="32"/>
        <v>0</v>
      </c>
      <c r="L40" s="51">
        <f t="shared" si="33"/>
        <v>0</v>
      </c>
      <c r="M40" s="53"/>
    </row>
    <row r="41" spans="2:13" s="54" customFormat="1" x14ac:dyDescent="0.35">
      <c r="B41" s="27" t="s">
        <v>81</v>
      </c>
      <c r="C41" s="64" t="s">
        <v>38</v>
      </c>
      <c r="D41" s="29">
        <v>1</v>
      </c>
      <c r="E41" s="65" t="s">
        <v>39</v>
      </c>
      <c r="F41" s="6"/>
      <c r="G41" s="50" t="s">
        <v>10</v>
      </c>
      <c r="H41" s="50">
        <f t="shared" ref="H41" si="35">D41*F41</f>
        <v>0</v>
      </c>
      <c r="I41" s="51"/>
      <c r="J41" s="51" t="s">
        <v>10</v>
      </c>
      <c r="K41" s="51">
        <f t="shared" ref="K41" si="36">H41*1.21</f>
        <v>0</v>
      </c>
      <c r="L41" s="51">
        <f t="shared" ref="L41" si="37">K41-H41</f>
        <v>0</v>
      </c>
      <c r="M41" s="53"/>
    </row>
    <row r="42" spans="2:13" s="54" customFormat="1" x14ac:dyDescent="0.35">
      <c r="B42" s="27" t="s">
        <v>116</v>
      </c>
      <c r="C42" s="64" t="s">
        <v>99</v>
      </c>
      <c r="D42" s="29">
        <v>1</v>
      </c>
      <c r="E42" s="65" t="s">
        <v>39</v>
      </c>
      <c r="F42" s="6"/>
      <c r="G42" s="50" t="s">
        <v>10</v>
      </c>
      <c r="H42" s="50">
        <f t="shared" si="34"/>
        <v>0</v>
      </c>
      <c r="I42" s="51"/>
      <c r="J42" s="51" t="s">
        <v>10</v>
      </c>
      <c r="K42" s="51">
        <f t="shared" si="32"/>
        <v>0</v>
      </c>
      <c r="L42" s="51">
        <f t="shared" si="33"/>
        <v>0</v>
      </c>
      <c r="M42" s="53"/>
    </row>
    <row r="43" spans="2:13" x14ac:dyDescent="0.4">
      <c r="B43" s="17"/>
      <c r="C43" s="59"/>
      <c r="D43" s="19"/>
      <c r="E43" s="19"/>
      <c r="F43" s="7"/>
      <c r="G43" s="21"/>
      <c r="H43" s="21"/>
      <c r="I43" s="21"/>
      <c r="J43" s="21"/>
      <c r="K43" s="21"/>
      <c r="L43" s="21"/>
      <c r="M43" s="22"/>
    </row>
    <row r="44" spans="2:13" x14ac:dyDescent="0.4">
      <c r="B44" s="9" t="s">
        <v>29</v>
      </c>
      <c r="C44" s="60" t="s">
        <v>30</v>
      </c>
      <c r="D44" s="61"/>
      <c r="E44" s="61"/>
      <c r="F44" s="8"/>
      <c r="G44" s="52"/>
      <c r="H44" s="52"/>
      <c r="I44" s="31"/>
      <c r="J44" s="52"/>
      <c r="K44" s="52"/>
      <c r="L44" s="52"/>
      <c r="M44" s="49"/>
    </row>
    <row r="45" spans="2:13" s="54" customFormat="1" x14ac:dyDescent="0.35">
      <c r="B45" s="66" t="s">
        <v>31</v>
      </c>
      <c r="C45" s="64" t="s">
        <v>32</v>
      </c>
      <c r="D45" s="29">
        <v>292</v>
      </c>
      <c r="E45" s="65" t="s">
        <v>33</v>
      </c>
      <c r="F45" s="6"/>
      <c r="G45" s="50">
        <f t="shared" ref="G45:G47" si="38">D45*F45</f>
        <v>0</v>
      </c>
      <c r="H45" s="50" t="s">
        <v>10</v>
      </c>
      <c r="I45" s="51"/>
      <c r="J45" s="51">
        <f t="shared" ref="J45:J46" si="39">G45*1.21</f>
        <v>0</v>
      </c>
      <c r="K45" s="51" t="s">
        <v>10</v>
      </c>
      <c r="L45" s="51">
        <f t="shared" ref="L45:L47" si="40">J45-G45</f>
        <v>0</v>
      </c>
      <c r="M45" s="53"/>
    </row>
    <row r="46" spans="2:13" s="54" customFormat="1" x14ac:dyDescent="0.35">
      <c r="B46" s="66" t="s">
        <v>34</v>
      </c>
      <c r="C46" s="64" t="s">
        <v>35</v>
      </c>
      <c r="D46" s="29">
        <f>D32</f>
        <v>583</v>
      </c>
      <c r="E46" s="65" t="s">
        <v>9</v>
      </c>
      <c r="F46" s="6"/>
      <c r="G46" s="50">
        <f t="shared" si="38"/>
        <v>0</v>
      </c>
      <c r="H46" s="50" t="s">
        <v>10</v>
      </c>
      <c r="I46" s="51"/>
      <c r="J46" s="51">
        <f t="shared" si="39"/>
        <v>0</v>
      </c>
      <c r="K46" s="51" t="s">
        <v>10</v>
      </c>
      <c r="L46" s="51">
        <f t="shared" si="40"/>
        <v>0</v>
      </c>
      <c r="M46" s="53"/>
    </row>
    <row r="47" spans="2:13" s="54" customFormat="1" x14ac:dyDescent="0.35">
      <c r="B47" s="66" t="s">
        <v>36</v>
      </c>
      <c r="C47" s="64" t="s">
        <v>111</v>
      </c>
      <c r="D47" s="29">
        <v>10</v>
      </c>
      <c r="E47" s="65" t="s">
        <v>9</v>
      </c>
      <c r="F47" s="6"/>
      <c r="G47" s="31">
        <f t="shared" si="38"/>
        <v>0</v>
      </c>
      <c r="H47" s="31" t="s">
        <v>10</v>
      </c>
      <c r="I47" s="31"/>
      <c r="J47" s="31">
        <f>G47*1.21</f>
        <v>0</v>
      </c>
      <c r="K47" s="31" t="s">
        <v>10</v>
      </c>
      <c r="L47" s="31">
        <f t="shared" si="40"/>
        <v>0</v>
      </c>
      <c r="M47" s="53"/>
    </row>
    <row r="48" spans="2:13" s="54" customFormat="1" x14ac:dyDescent="0.35">
      <c r="B48" s="66" t="s">
        <v>110</v>
      </c>
      <c r="C48" s="64" t="s">
        <v>40</v>
      </c>
      <c r="D48" s="29">
        <v>16</v>
      </c>
      <c r="E48" s="65" t="s">
        <v>9</v>
      </c>
      <c r="F48" s="6"/>
      <c r="G48" s="31">
        <f t="shared" ref="G48" si="41">D48*F48</f>
        <v>0</v>
      </c>
      <c r="H48" s="31" t="s">
        <v>10</v>
      </c>
      <c r="I48" s="31"/>
      <c r="J48" s="31">
        <f>G48*1.21</f>
        <v>0</v>
      </c>
      <c r="K48" s="31" t="s">
        <v>10</v>
      </c>
      <c r="L48" s="31">
        <f t="shared" ref="L48" si="42">J48-G48</f>
        <v>0</v>
      </c>
      <c r="M48" s="53"/>
    </row>
    <row r="49" spans="2:13" x14ac:dyDescent="0.4">
      <c r="F49" s="82"/>
    </row>
    <row r="50" spans="2:13" x14ac:dyDescent="0.4">
      <c r="B50" s="9" t="s">
        <v>41</v>
      </c>
      <c r="C50" s="10">
        <f>SUM(G5:H48)</f>
        <v>0</v>
      </c>
      <c r="D50" s="11"/>
      <c r="E50" s="11"/>
      <c r="F50" s="12"/>
      <c r="G50" s="13">
        <f>SUM(G5:G48)</f>
        <v>0</v>
      </c>
      <c r="H50" s="13">
        <f>SUM(H5:H48)</f>
        <v>0</v>
      </c>
      <c r="I50" s="14"/>
      <c r="J50" s="13">
        <f>SUM(J5:J48)</f>
        <v>0</v>
      </c>
      <c r="K50" s="13">
        <f>SUM(K5:K48)</f>
        <v>0</v>
      </c>
      <c r="L50" s="13">
        <f>SUM(L5:L48)</f>
        <v>0</v>
      </c>
      <c r="M50" s="15"/>
    </row>
    <row r="51" spans="2:13" x14ac:dyDescent="0.4">
      <c r="B51" s="17"/>
      <c r="C51" s="18"/>
      <c r="D51" s="19"/>
      <c r="E51" s="19"/>
      <c r="F51" s="20"/>
      <c r="G51" s="21"/>
      <c r="H51" s="21"/>
      <c r="I51" s="21"/>
      <c r="J51" s="21"/>
      <c r="K51" s="21"/>
      <c r="L51" s="21"/>
      <c r="M51" s="22"/>
    </row>
    <row r="52" spans="2:13" x14ac:dyDescent="0.4">
      <c r="B52" s="9"/>
      <c r="C52" s="23" t="s">
        <v>42</v>
      </c>
      <c r="D52" s="11"/>
      <c r="E52" s="11" t="s">
        <v>43</v>
      </c>
      <c r="F52" s="24" t="s">
        <v>44</v>
      </c>
      <c r="G52" s="11" t="s">
        <v>45</v>
      </c>
      <c r="H52" s="11" t="s">
        <v>46</v>
      </c>
      <c r="I52" s="25"/>
      <c r="J52" s="15"/>
      <c r="K52" s="26"/>
      <c r="L52" s="26"/>
      <c r="M52" s="26"/>
    </row>
    <row r="53" spans="2:13" x14ac:dyDescent="0.35">
      <c r="B53" s="27" t="s">
        <v>47</v>
      </c>
      <c r="C53" s="28" t="s">
        <v>54</v>
      </c>
      <c r="D53" s="29"/>
      <c r="E53" s="29"/>
      <c r="F53" s="30">
        <f>C50</f>
        <v>0</v>
      </c>
      <c r="G53" s="31">
        <f>H53-F53</f>
        <v>0</v>
      </c>
      <c r="H53" s="31">
        <f>F53*1.21</f>
        <v>0</v>
      </c>
      <c r="I53" s="25"/>
      <c r="J53" s="15"/>
      <c r="K53" s="15"/>
      <c r="L53" s="15"/>
      <c r="M53" s="26"/>
    </row>
    <row r="54" spans="2:13" x14ac:dyDescent="0.35">
      <c r="B54" s="27" t="s">
        <v>48</v>
      </c>
      <c r="C54" s="32" t="s">
        <v>56</v>
      </c>
      <c r="D54" s="33"/>
      <c r="E54" s="34" t="e">
        <f>F54/F53</f>
        <v>#DIV/0!</v>
      </c>
      <c r="F54" s="35">
        <f>G50</f>
        <v>0</v>
      </c>
      <c r="G54" s="31">
        <f>H54-F54</f>
        <v>0</v>
      </c>
      <c r="H54" s="31">
        <f>F54*1.21</f>
        <v>0</v>
      </c>
      <c r="I54" s="25"/>
      <c r="J54" s="26"/>
      <c r="K54" s="26"/>
      <c r="L54" s="26"/>
      <c r="M54" s="26"/>
    </row>
    <row r="55" spans="2:13" x14ac:dyDescent="0.35">
      <c r="B55" s="27" t="s">
        <v>49</v>
      </c>
      <c r="C55" s="32" t="s">
        <v>57</v>
      </c>
      <c r="D55" s="33"/>
      <c r="E55" s="34" t="e">
        <f>F55/F53</f>
        <v>#DIV/0!</v>
      </c>
      <c r="F55" s="35">
        <f>H50</f>
        <v>0</v>
      </c>
      <c r="G55" s="31">
        <f>H55-F55</f>
        <v>0</v>
      </c>
      <c r="H55" s="31">
        <f>F55*1.21</f>
        <v>0</v>
      </c>
      <c r="I55" s="25"/>
      <c r="J55" s="26"/>
      <c r="K55" s="15"/>
      <c r="L55" s="26"/>
      <c r="M55" s="26"/>
    </row>
    <row r="56" spans="2:13" x14ac:dyDescent="0.4">
      <c r="B56" s="17"/>
      <c r="C56" s="36"/>
      <c r="D56" s="19"/>
      <c r="E56" s="19"/>
      <c r="F56" s="20"/>
      <c r="G56" s="21"/>
      <c r="H56" s="21"/>
      <c r="I56" s="21"/>
      <c r="J56" s="21"/>
      <c r="K56" s="21"/>
      <c r="L56" s="21"/>
      <c r="M56" s="22"/>
    </row>
    <row r="57" spans="2:13" ht="12.45" thickBot="1" x14ac:dyDescent="0.45">
      <c r="B57" s="37" t="s">
        <v>50</v>
      </c>
      <c r="C57" s="38">
        <f ca="1">TODAY()</f>
        <v>45439</v>
      </c>
      <c r="D57" s="39"/>
      <c r="E57" s="39"/>
      <c r="F57" s="40" t="s">
        <v>51</v>
      </c>
      <c r="G57" s="78"/>
      <c r="H57" s="78"/>
      <c r="I57" s="41"/>
      <c r="J57" s="78"/>
      <c r="K57" s="78"/>
      <c r="L57" s="41"/>
      <c r="M57" s="42"/>
    </row>
    <row r="59" spans="2:13" x14ac:dyDescent="0.4">
      <c r="F59" s="46"/>
    </row>
    <row r="62" spans="2:13" x14ac:dyDescent="0.4">
      <c r="F62" s="47"/>
      <c r="H62" s="47"/>
      <c r="J62" s="47"/>
    </row>
    <row r="63" spans="2:13" x14ac:dyDescent="0.4">
      <c r="H63" s="47"/>
    </row>
  </sheetData>
  <sheetProtection algorithmName="SHA-512" hashValue="cPBpNUrAsFNSdY6iYeBgC0JiKI+eksmz3bQ2CNUpUdnH0r/UrdCRu1thR1/gmLhtNx9TGE8I0+Ll/49S/SH1hQ==" saltValue="Nwcm7z97k8+cyqcjNw42DA==" spinCount="100000" sheet="1" objects="1" scenarios="1" selectLockedCells="1"/>
  <mergeCells count="10">
    <mergeCell ref="B1:C1"/>
    <mergeCell ref="B2:B3"/>
    <mergeCell ref="C2:C3"/>
    <mergeCell ref="D2:D3"/>
    <mergeCell ref="E2:E3"/>
    <mergeCell ref="F2:H2"/>
    <mergeCell ref="J2:K2"/>
    <mergeCell ref="L2:L4"/>
    <mergeCell ref="G57:H57"/>
    <mergeCell ref="J57:K57"/>
  </mergeCells>
  <phoneticPr fontId="4" type="noConversion"/>
  <pageMargins left="0.7" right="0.7" top="0.75" bottom="0.75" header="0.3" footer="0.3"/>
  <pageSetup paperSize="9" orientation="portrait" r:id="rId1"/>
  <ignoredErrors>
    <ignoredError sqref="B17:B2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2024-03-26T19:56:54Z</dcterms:created>
  <dcterms:modified xsi:type="dcterms:W3CDTF">2024-05-27T06:02:43Z</dcterms:modified>
</cp:coreProperties>
</file>